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6" i="1" l="1"/>
  <c r="G34" i="1"/>
  <c r="G27" i="1"/>
  <c r="G28" i="1"/>
  <c r="G32" i="1"/>
  <c r="G31" i="1"/>
  <c r="G33" i="1"/>
  <c r="H20" i="1"/>
  <c r="H19" i="1"/>
  <c r="G37" i="1" l="1"/>
  <c r="H21" i="1" s="1"/>
  <c r="H23" i="1" s="1"/>
</calcChain>
</file>

<file path=xl/sharedStrings.xml><?xml version="1.0" encoding="utf-8"?>
<sst xmlns="http://schemas.openxmlformats.org/spreadsheetml/2006/main" count="49" uniqueCount="46">
  <si>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</si>
  <si>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</si>
  <si>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</si>
  <si>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</si>
  <si>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</si>
  <si>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</si>
  <si>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</si>
  <si>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</si>
  <si>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</si>
  <si>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</si>
  <si>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</si>
  <si>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</si>
  <si>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</si>
  <si>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</si>
  <si>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</si>
  <si>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</si>
  <si>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</si>
  <si>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 xml:space="preserve">1.4. Площадь жилых помещений- 525,8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</si>
  <si>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</si>
  <si>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12</t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</si>
  <si>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</si>
  <si>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</si>
  <si>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</si>
  <si>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</si>
  <si>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</si>
  <si>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</si>
  <si>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18.03.2022г.</t>
  </si>
  <si>
    <t xml:space="preserve">1.8. Кадастровый номер </t>
  </si>
  <si>
    <t>1.9. Год постройки: 1969</t>
  </si>
  <si>
    <t>Управление МКД 1 полугодие</t>
  </si>
  <si>
    <t>тариф</t>
  </si>
  <si>
    <t>Управление МКД 2 полугодие</t>
  </si>
  <si>
    <t>Специалист по МКД:</t>
  </si>
  <si>
    <t>И.В. Дубских</t>
  </si>
  <si>
    <t>Отогрев стояка ХВС в подъезде МКД,ч/ч</t>
  </si>
  <si>
    <t>Ремонт металлической подъезной двери,ч/ч</t>
  </si>
  <si>
    <t>Приобретение стендов, шт</t>
  </si>
  <si>
    <t>Замена крана на стояке ХВС в колодце на вводе в дом, шт</t>
  </si>
  <si>
    <t>Чистка общедомового фильтра ХВС, ч/ч</t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</si>
  <si>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</si>
  <si>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</si>
  <si>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</si>
  <si>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Гагарина, 3</t>
    </r>
  </si>
  <si>
    <t>Утепление подвала МКД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</si>
  <si>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</si>
  <si>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Установка табличек на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</si>
</sst>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2" workbookViewId="0">
      <selection activeCell="G11" sqref="G11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0" t="s">
        <v>42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0"/>
      <c r="B4" s="20"/>
      <c r="C4" s="20"/>
      <c r="D4" s="20"/>
      <c r="E4" s="20"/>
      <c r="F4" s="20"/>
      <c r="G4" s="20"/>
      <c r="H4" s="20"/>
      <c r="I4" s="20"/>
    </row>
    <row r="6" spans="1:9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t="s">
        <v>44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17</v>
      </c>
    </row>
    <row r="11" spans="1:9" x14ac:dyDescent="0.25">
      <c r="A11" t="s">
        <v>18</v>
      </c>
    </row>
    <row r="12" spans="1:9" x14ac:dyDescent="0.25">
      <c r="A12" t="s">
        <v>19</v>
      </c>
    </row>
    <row r="13" spans="1:9" s="4" customFormat="1" x14ac:dyDescent="0.25">
      <c r="A13" t="s">
        <v>27</v>
      </c>
    </row>
    <row r="14" spans="1:9" s="4" customFormat="1" x14ac:dyDescent="0.25">
      <c r="A14" t="s">
        <v>28</v>
      </c>
    </row>
    <row r="15" spans="1:9" x14ac:dyDescent="0.25">
      <c r="A15" s="23" t="s">
        <v>4</v>
      </c>
      <c r="B15" s="24"/>
      <c r="C15" s="24"/>
      <c r="D15" s="24"/>
      <c r="E15" s="24"/>
      <c r="F15" s="24"/>
      <c r="G15" s="24"/>
      <c r="H15" s="24"/>
      <c r="I15" s="24"/>
    </row>
    <row r="16" spans="1:9" ht="30" customHeight="1" x14ac:dyDescent="0.25">
      <c r="A16" s="25" t="s">
        <v>8</v>
      </c>
      <c r="B16" s="15"/>
      <c r="C16" s="15"/>
      <c r="D16" s="15"/>
      <c r="E16" s="15"/>
      <c r="F16" s="15"/>
      <c r="G16" s="15"/>
      <c r="H16" s="15"/>
      <c r="I16" s="15"/>
    </row>
    <row r="17" spans="1:9" x14ac:dyDescent="0.25">
      <c r="A17" s="6" t="s">
        <v>5</v>
      </c>
      <c r="B17" s="18"/>
      <c r="C17" s="18"/>
      <c r="D17" s="18"/>
      <c r="E17" s="18"/>
      <c r="F17" s="18"/>
      <c r="G17" s="7"/>
      <c r="H17" s="12">
        <v>106936.99</v>
      </c>
      <c r="I17" s="13"/>
    </row>
    <row r="18" spans="1:9" x14ac:dyDescent="0.25">
      <c r="A18" s="6" t="s">
        <v>6</v>
      </c>
      <c r="B18" s="18"/>
      <c r="C18" s="18"/>
      <c r="D18" s="18"/>
      <c r="E18" s="18"/>
      <c r="F18" s="18"/>
      <c r="G18" s="7"/>
      <c r="H18" s="12">
        <v>107192.61</v>
      </c>
      <c r="I18" s="13"/>
    </row>
    <row r="19" spans="1:9" x14ac:dyDescent="0.25">
      <c r="A19" s="6" t="s">
        <v>25</v>
      </c>
      <c r="B19" s="18"/>
      <c r="C19" s="18"/>
      <c r="D19" s="18"/>
      <c r="E19" s="18"/>
      <c r="F19" s="18"/>
      <c r="G19" s="7"/>
      <c r="H19" s="12">
        <f>SUM(H18-H17)</f>
        <v>255.61999999999534</v>
      </c>
      <c r="I19" s="13"/>
    </row>
    <row r="20" spans="1:9" x14ac:dyDescent="0.25">
      <c r="A20" s="6" t="s">
        <v>7</v>
      </c>
      <c r="B20" s="18"/>
      <c r="C20" s="18"/>
      <c r="D20" s="18"/>
      <c r="E20" s="18"/>
      <c r="F20" s="18"/>
      <c r="G20" s="7"/>
      <c r="H20" s="12">
        <f>SUM(H18/H17)*100</f>
        <v>100.23903796057847</v>
      </c>
      <c r="I20" s="13"/>
    </row>
    <row r="21" spans="1:9" x14ac:dyDescent="0.25">
      <c r="A21" s="6" t="s">
        <v>39</v>
      </c>
      <c r="B21" s="18"/>
      <c r="C21" s="18"/>
      <c r="D21" s="18"/>
      <c r="E21" s="18"/>
      <c r="F21" s="18"/>
      <c r="G21" s="7"/>
      <c r="H21" s="12">
        <f>SUM(G37)</f>
        <v>52661.908000000003</v>
      </c>
      <c r="I21" s="13"/>
    </row>
    <row r="22" spans="1:9" x14ac:dyDescent="0.25">
      <c r="A22" s="6" t="s">
        <v>40</v>
      </c>
      <c r="B22" s="18"/>
      <c r="C22" s="18"/>
      <c r="D22" s="18"/>
      <c r="E22" s="18"/>
      <c r="F22" s="18"/>
      <c r="G22" s="7"/>
      <c r="H22" s="12">
        <v>282190.14</v>
      </c>
      <c r="I22" s="13"/>
    </row>
    <row r="23" spans="1:9" x14ac:dyDescent="0.25">
      <c r="A23" s="6" t="s">
        <v>41</v>
      </c>
      <c r="B23" s="18"/>
      <c r="C23" s="18"/>
      <c r="D23" s="18"/>
      <c r="E23" s="18"/>
      <c r="F23" s="18"/>
      <c r="G23" s="7"/>
      <c r="H23" s="12">
        <f>SUM(H22+H18-H21)</f>
        <v>336720.842</v>
      </c>
      <c r="I23" s="13"/>
    </row>
    <row r="24" spans="1:9" x14ac:dyDescent="0.25">
      <c r="A24" s="14" t="s">
        <v>9</v>
      </c>
      <c r="B24" s="15"/>
      <c r="C24" s="15"/>
      <c r="D24" s="15"/>
      <c r="E24" s="15"/>
      <c r="F24" s="15"/>
      <c r="G24" s="15"/>
      <c r="H24" s="15"/>
      <c r="I24" s="15"/>
    </row>
    <row r="25" spans="1:9" x14ac:dyDescent="0.25">
      <c r="A25" s="1" t="s">
        <v>10</v>
      </c>
    </row>
    <row r="26" spans="1:9" ht="35.25" customHeight="1" x14ac:dyDescent="0.25">
      <c r="A26" s="6" t="s">
        <v>12</v>
      </c>
      <c r="B26" s="7"/>
      <c r="C26" s="6" t="s">
        <v>15</v>
      </c>
      <c r="D26" s="7"/>
      <c r="E26" s="6" t="s">
        <v>14</v>
      </c>
      <c r="F26" s="7"/>
      <c r="G26" s="6" t="s">
        <v>13</v>
      </c>
      <c r="H26" s="7"/>
      <c r="I26" s="2" t="s">
        <v>11</v>
      </c>
    </row>
    <row r="27" spans="1:9" x14ac:dyDescent="0.25">
      <c r="A27" s="6" t="s">
        <v>29</v>
      </c>
      <c r="B27" s="7"/>
      <c r="C27" s="16" t="s">
        <v>30</v>
      </c>
      <c r="D27" s="17"/>
      <c r="E27" s="10">
        <v>4.43</v>
      </c>
      <c r="F27" s="11"/>
      <c r="G27" s="12">
        <f>SUM(E27*525.8*7)</f>
        <v>16305.057999999999</v>
      </c>
      <c r="H27" s="13"/>
      <c r="I27" s="3">
        <v>2022</v>
      </c>
    </row>
    <row r="28" spans="1:9" x14ac:dyDescent="0.25">
      <c r="A28" s="6" t="s">
        <v>31</v>
      </c>
      <c r="B28" s="7"/>
      <c r="C28" s="8" t="s">
        <v>30</v>
      </c>
      <c r="D28" s="9"/>
      <c r="E28" s="10">
        <v>5.0199999999999996</v>
      </c>
      <c r="F28" s="11"/>
      <c r="G28" s="12">
        <f>SUM(E28*525.8*5)</f>
        <v>13197.579999999998</v>
      </c>
      <c r="H28" s="13"/>
      <c r="I28" s="3">
        <v>2022</v>
      </c>
    </row>
    <row r="29" spans="1:9" x14ac:dyDescent="0.25">
      <c r="A29" s="6" t="s">
        <v>34</v>
      </c>
      <c r="B29" s="7"/>
      <c r="C29" s="8">
        <v>1.5</v>
      </c>
      <c r="D29" s="9"/>
      <c r="E29" s="10">
        <v>656.15</v>
      </c>
      <c r="F29" s="11"/>
      <c r="G29" s="12">
        <v>984.22</v>
      </c>
      <c r="H29" s="13"/>
      <c r="I29" s="5">
        <v>44574</v>
      </c>
    </row>
    <row r="30" spans="1:9" x14ac:dyDescent="0.25">
      <c r="A30" s="6" t="s">
        <v>34</v>
      </c>
      <c r="B30" s="7"/>
      <c r="C30" s="8">
        <v>2.5</v>
      </c>
      <c r="D30" s="9"/>
      <c r="E30" s="10">
        <v>1372.55</v>
      </c>
      <c r="F30" s="11"/>
      <c r="G30" s="12">
        <v>3431.36</v>
      </c>
      <c r="H30" s="13"/>
      <c r="I30" s="5">
        <v>44591</v>
      </c>
    </row>
    <row r="31" spans="1:9" x14ac:dyDescent="0.25">
      <c r="A31" s="6" t="s">
        <v>35</v>
      </c>
      <c r="B31" s="7"/>
      <c r="C31" s="8">
        <v>2</v>
      </c>
      <c r="D31" s="9"/>
      <c r="E31" s="10">
        <v>656.005</v>
      </c>
      <c r="F31" s="11"/>
      <c r="G31" s="12">
        <f t="shared" ref="G31:G32" si="0">SUM(C31*E31)</f>
        <v>1312.01</v>
      </c>
      <c r="H31" s="13"/>
      <c r="I31" s="5">
        <v>44591</v>
      </c>
    </row>
    <row r="32" spans="1:9" x14ac:dyDescent="0.25">
      <c r="A32" s="6" t="s">
        <v>36</v>
      </c>
      <c r="B32" s="7"/>
      <c r="C32" s="8">
        <v>2</v>
      </c>
      <c r="D32" s="9"/>
      <c r="E32" s="10">
        <v>1420.04</v>
      </c>
      <c r="F32" s="11"/>
      <c r="G32" s="12">
        <f t="shared" si="0"/>
        <v>2840.08</v>
      </c>
      <c r="H32" s="13"/>
      <c r="I32" s="5">
        <v>43466</v>
      </c>
    </row>
    <row r="33" spans="1:9" ht="30" customHeight="1" x14ac:dyDescent="0.25">
      <c r="A33" s="6" t="s">
        <v>37</v>
      </c>
      <c r="B33" s="7"/>
      <c r="C33" s="8">
        <v>1</v>
      </c>
      <c r="D33" s="9"/>
      <c r="E33" s="10">
        <v>6415.2</v>
      </c>
      <c r="F33" s="11"/>
      <c r="G33" s="12">
        <f>SUM(C33*E33)</f>
        <v>6415.2</v>
      </c>
      <c r="H33" s="13"/>
      <c r="I33" s="5">
        <v>44735</v>
      </c>
    </row>
    <row r="34" spans="1:9" x14ac:dyDescent="0.25">
      <c r="A34" s="6" t="s">
        <v>38</v>
      </c>
      <c r="B34" s="7"/>
      <c r="C34" s="8">
        <v>2</v>
      </c>
      <c r="D34" s="9"/>
      <c r="E34" s="10">
        <v>1142.4000000000001</v>
      </c>
      <c r="F34" s="11"/>
      <c r="G34" s="12">
        <f t="shared" ref="G34:G36" si="1">SUM(C34*E34)</f>
        <v>2284.8000000000002</v>
      </c>
      <c r="H34" s="13"/>
      <c r="I34" s="5">
        <v>44910</v>
      </c>
    </row>
    <row r="35" spans="1:9" x14ac:dyDescent="0.25">
      <c r="A35" s="6" t="s">
        <v>43</v>
      </c>
      <c r="B35" s="7"/>
      <c r="C35" s="8">
        <v>0.54</v>
      </c>
      <c r="D35" s="9"/>
      <c r="E35" s="10">
        <v>7206.71</v>
      </c>
      <c r="F35" s="11"/>
      <c r="G35" s="12">
        <v>3891.6</v>
      </c>
      <c r="H35" s="13"/>
      <c r="I35" s="5">
        <v>44572</v>
      </c>
    </row>
    <row r="36" spans="1:9" x14ac:dyDescent="0.25">
      <c r="A36" s="6" t="s">
        <v>45</v>
      </c>
      <c r="B36" s="7"/>
      <c r="C36" s="8">
        <v>2</v>
      </c>
      <c r="D36" s="9"/>
      <c r="E36" s="10">
        <v>1000</v>
      </c>
      <c r="F36" s="11"/>
      <c r="G36" s="12">
        <f t="shared" si="1"/>
        <v>2000</v>
      </c>
      <c r="H36" s="13"/>
      <c r="I36" s="5">
        <v>44923</v>
      </c>
    </row>
    <row r="37" spans="1:9" x14ac:dyDescent="0.25">
      <c r="A37" s="6" t="s">
        <v>16</v>
      </c>
      <c r="B37" s="7"/>
      <c r="C37" s="6"/>
      <c r="D37" s="7"/>
      <c r="E37" s="6"/>
      <c r="F37" s="7"/>
      <c r="G37" s="12">
        <f>SUM(G27:H36)</f>
        <v>52661.908000000003</v>
      </c>
      <c r="H37" s="13"/>
      <c r="I37" s="3"/>
    </row>
    <row r="39" spans="1:9" x14ac:dyDescent="0.25">
      <c r="B39" t="s">
        <v>32</v>
      </c>
      <c r="C39" t="s">
        <v>33</v>
      </c>
    </row>
    <row r="40" spans="1:9" x14ac:dyDescent="0.25">
      <c r="B40" t="s">
        <v>26</v>
      </c>
    </row>
    <row r="42" spans="1:9" x14ac:dyDescent="0.25">
      <c r="B42" t="s">
        <v>20</v>
      </c>
      <c r="C42" t="s">
        <v>21</v>
      </c>
    </row>
    <row r="43" spans="1:9" x14ac:dyDescent="0.25">
      <c r="B43" t="s">
        <v>26</v>
      </c>
    </row>
    <row r="45" spans="1:9" x14ac:dyDescent="0.25">
      <c r="B45" t="s">
        <v>22</v>
      </c>
      <c r="C45" t="s">
        <v>23</v>
      </c>
    </row>
    <row r="46" spans="1:9" x14ac:dyDescent="0.25">
      <c r="B46" t="s">
        <v>24</v>
      </c>
    </row>
  </sheetData>
  <mergeCells count="68"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37:B37"/>
    <mergeCell ref="C37:D37"/>
    <mergeCell ref="E37:F37"/>
    <mergeCell ref="G37:H37"/>
    <mergeCell ref="A1:I1"/>
    <mergeCell ref="A2:I4"/>
    <mergeCell ref="A6:I6"/>
    <mergeCell ref="A15:I15"/>
    <mergeCell ref="A16:I16"/>
    <mergeCell ref="A21:G21"/>
    <mergeCell ref="A22:G22"/>
    <mergeCell ref="A23:G23"/>
    <mergeCell ref="H17:I17"/>
    <mergeCell ref="H19:I19"/>
    <mergeCell ref="H20:I20"/>
    <mergeCell ref="H21:I21"/>
    <mergeCell ref="H22:I22"/>
    <mergeCell ref="H23:I23"/>
    <mergeCell ref="A18:G18"/>
    <mergeCell ref="H18:I18"/>
    <mergeCell ref="A17:G17"/>
    <mergeCell ref="A19:G19"/>
    <mergeCell ref="A20:G20"/>
    <mergeCell ref="A27:B27"/>
    <mergeCell ref="C27:D27"/>
    <mergeCell ref="E27:F27"/>
    <mergeCell ref="G27:H27"/>
    <mergeCell ref="A28:B28"/>
    <mergeCell ref="C28:D28"/>
    <mergeCell ref="E28:F28"/>
    <mergeCell ref="G28:H28"/>
    <mergeCell ref="A24:I24"/>
    <mergeCell ref="A26:B26"/>
    <mergeCell ref="C26:D26"/>
    <mergeCell ref="E26:F26"/>
    <mergeCell ref="G26:H26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2023-03-07T05:43:21Z</dcterms:modified>
</cp:coreProperties>
</file>